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<sst xmlns="http://schemas.openxmlformats.org/spreadsheetml/2006/main" count="125" uniqueCount="72">
  <si>
    <t>给排水</t>
  </si>
  <si>
    <t>序号</t>
  </si>
  <si>
    <t>单项</t>
  </si>
  <si>
    <t>单价</t>
  </si>
  <si>
    <t>工程量</t>
  </si>
  <si>
    <t>单位</t>
  </si>
  <si>
    <t>总价</t>
  </si>
  <si>
    <t>DN50ppr管</t>
  </si>
  <si>
    <t>80.35</t>
  </si>
  <si>
    <t>m</t>
  </si>
  <si>
    <t>DN25PPR管</t>
  </si>
  <si>
    <t>DN50截止阀</t>
  </si>
  <si>
    <t>个</t>
  </si>
  <si>
    <t>DN25截止阀</t>
  </si>
  <si>
    <t>不锈钢水龙头</t>
  </si>
  <si>
    <t>蹲便器（含水箱）</t>
  </si>
  <si>
    <t>套</t>
  </si>
  <si>
    <t>小便槽</t>
  </si>
  <si>
    <t>拖布池</t>
  </si>
  <si>
    <t>组</t>
  </si>
  <si>
    <t>通槽式砌体洗手台</t>
  </si>
  <si>
    <t>小便槽自动冲水阀</t>
  </si>
  <si>
    <t>PVC200排水管</t>
  </si>
  <si>
    <t>PVC50排水管</t>
  </si>
  <si>
    <t>PVC80排水管</t>
  </si>
  <si>
    <t>厕所地面砌体（砖砌体+土料填充+表面抹灰刮糙）</t>
  </si>
  <si>
    <t>m³</t>
  </si>
  <si>
    <t>地面开挖埋管恢复（埋深找坡3°）</t>
  </si>
  <si>
    <t>强电</t>
  </si>
  <si>
    <t>总配电箱</t>
  </si>
  <si>
    <t>楼层配电箱</t>
  </si>
  <si>
    <t>房间配电箱</t>
  </si>
  <si>
    <t>总等电位端子箱</t>
  </si>
  <si>
    <t>壁扇</t>
  </si>
  <si>
    <t>排风扇</t>
  </si>
  <si>
    <t>排风扇开关</t>
  </si>
  <si>
    <t>双极开关</t>
  </si>
  <si>
    <t>三极开关</t>
  </si>
  <si>
    <t>四极开关</t>
  </si>
  <si>
    <t>安全型二三孔插座</t>
  </si>
  <si>
    <t>5P空调插座</t>
  </si>
  <si>
    <t>壁挂式空调插座</t>
  </si>
  <si>
    <t>护眼灯</t>
  </si>
  <si>
    <t>黑板护眼灯</t>
  </si>
  <si>
    <t>防水防尘灯</t>
  </si>
  <si>
    <t>WDZ-BYJ-0.45/0.75kV-3x2.5</t>
  </si>
  <si>
    <t>WDZ-BYJ-0.45/0.75kV-4x2.5</t>
  </si>
  <si>
    <t>WDZ-BYJ-0.45/0.75kV-5x2.5</t>
  </si>
  <si>
    <t>WDZ-BYJ-0.45/0.75kV-6x2.5</t>
  </si>
  <si>
    <t>WDZ-BYJ-0.45/0.75kV-3x4</t>
  </si>
  <si>
    <t>WDZ-BYJ-0.45/0.75kV-5x4</t>
  </si>
  <si>
    <t>WDZ-BYJ-0.45/0.75kV-3x6</t>
  </si>
  <si>
    <t>WDZ-BYJ-0.45/0.75kV-3x10</t>
  </si>
  <si>
    <t>WDZ-BYJ-0.45/0.75kV-5x6</t>
  </si>
  <si>
    <t>WDZ-YJY-0.6/1kV-5X16</t>
  </si>
  <si>
    <t>YJV-0.6/1kV-4x70+1x35</t>
  </si>
  <si>
    <t>PC20穿线管</t>
  </si>
  <si>
    <t>PC25穿线管</t>
  </si>
  <si>
    <t>PC32穿线管</t>
  </si>
  <si>
    <t>SC50穿线管</t>
  </si>
  <si>
    <t>SC80穿线管</t>
  </si>
  <si>
    <t>XQJ-C-200X100槽式桥架</t>
  </si>
  <si>
    <t>饮水机</t>
  </si>
  <si>
    <t>台</t>
  </si>
  <si>
    <t>空调迁安</t>
  </si>
  <si>
    <t>水电分部分项合价</t>
  </si>
  <si>
    <t>暂列金</t>
  </si>
  <si>
    <t>安全文明施工费</t>
  </si>
  <si>
    <t>规费</t>
  </si>
  <si>
    <t>不含税工程造价</t>
  </si>
  <si>
    <t>销项增值税额</t>
  </si>
  <si>
    <t>附加税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</si>
</sst>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indexed="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righ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6"/>
  <sheetViews>
    <sheetView tabSelected="1" workbookViewId="0">
      <selection activeCell="G67" sqref="G67"/>
    </sheetView>
  </sheetViews>
  <sheetFormatPr defaultColWidth="9" defaultRowHeight="13.5"/>
  <cols>
    <col min="1" max="1" width="3.875" customWidth="1"/>
    <col min="2" max="2" width="31.875" customWidth="1"/>
    <col min="3" max="5" width="7.375" customWidth="1"/>
    <col min="6" max="6" width="12.625" customWidth="1"/>
    <col min="11" max="11" width="20.625" customWidth="1"/>
  </cols>
  <sheetData>
    <row r="1" ht="14.25" spans="2:6">
      <c r="B1" s="1" t="s">
        <v>0</v>
      </c>
      <c r="C1" s="1"/>
      <c r="D1" s="1"/>
      <c r="E1" s="1"/>
      <c r="F1" s="1"/>
    </row>
    <row r="2" ht="14.25" spans="1:6">
      <c r="A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t="14.25" spans="1:6">
      <c r="A3">
        <v>1</v>
      </c>
      <c r="B3" s="2" t="s">
        <v>7</v>
      </c>
      <c r="C3" s="3" t="s">
        <v>8</v>
      </c>
      <c r="D3" s="2">
        <v>52.8</v>
      </c>
      <c r="E3" s="2" t="s">
        <v>9</v>
      </c>
      <c r="F3" s="2">
        <f>C3*D3</f>
        <v>4242.48</v>
      </c>
    </row>
    <row r="4" ht="14.25" spans="1:6">
      <c r="A4">
        <v>3</v>
      </c>
      <c r="B4" s="2" t="s">
        <v>10</v>
      </c>
      <c r="C4" s="2">
        <v>25.3</v>
      </c>
      <c r="D4" s="2">
        <v>92.5</v>
      </c>
      <c r="E4" s="2" t="s">
        <v>9</v>
      </c>
      <c r="F4" s="2">
        <f t="shared" ref="F3:F17" si="0">C4*D4</f>
        <v>2340.25</v>
      </c>
    </row>
    <row r="5" ht="14.25" spans="1:6">
      <c r="A5">
        <v>4</v>
      </c>
      <c r="B5" s="2" t="s">
        <v>11</v>
      </c>
      <c r="C5" s="2">
        <v>99.89</v>
      </c>
      <c r="D5" s="2">
        <v>2</v>
      </c>
      <c r="E5" s="2" t="s">
        <v>12</v>
      </c>
      <c r="F5" s="2">
        <f t="shared" si="0"/>
        <v>199.78</v>
      </c>
    </row>
    <row r="6" ht="14.25" spans="1:6">
      <c r="A6">
        <v>5</v>
      </c>
      <c r="B6" s="2" t="s">
        <v>13</v>
      </c>
      <c r="C6" s="2">
        <v>39.6</v>
      </c>
      <c r="D6" s="2">
        <v>45</v>
      </c>
      <c r="E6" s="2" t="s">
        <v>12</v>
      </c>
      <c r="F6" s="2">
        <f t="shared" si="0"/>
        <v>1782</v>
      </c>
    </row>
    <row r="7" ht="14.25" spans="1:6">
      <c r="A7">
        <v>6</v>
      </c>
      <c r="B7" s="2" t="s">
        <v>14</v>
      </c>
      <c r="C7" s="2">
        <v>110</v>
      </c>
      <c r="D7" s="2">
        <v>16</v>
      </c>
      <c r="E7" s="2" t="s">
        <v>12</v>
      </c>
      <c r="F7" s="2">
        <f t="shared" si="0"/>
        <v>1760</v>
      </c>
    </row>
    <row r="8" ht="14.25" spans="1:7">
      <c r="A8">
        <v>7</v>
      </c>
      <c r="B8" s="4" t="s">
        <v>15</v>
      </c>
      <c r="C8" s="4">
        <v>150</v>
      </c>
      <c r="D8" s="4">
        <v>28</v>
      </c>
      <c r="E8" s="5" t="s">
        <v>16</v>
      </c>
      <c r="F8" s="2">
        <f t="shared" si="0"/>
        <v>4200</v>
      </c>
      <c r="G8" s="2"/>
    </row>
    <row r="9" ht="14.25" spans="1:7">
      <c r="A9">
        <v>8</v>
      </c>
      <c r="B9" s="4" t="s">
        <v>17</v>
      </c>
      <c r="C9" s="4">
        <v>2000</v>
      </c>
      <c r="D9" s="4">
        <v>1</v>
      </c>
      <c r="E9" s="5" t="s">
        <v>16</v>
      </c>
      <c r="F9" s="2">
        <f t="shared" si="0"/>
        <v>2000</v>
      </c>
      <c r="G9" s="2"/>
    </row>
    <row r="10" ht="14.25" spans="1:7">
      <c r="A10">
        <v>9</v>
      </c>
      <c r="B10" s="4" t="s">
        <v>18</v>
      </c>
      <c r="C10" s="4">
        <v>89</v>
      </c>
      <c r="D10" s="4">
        <v>2</v>
      </c>
      <c r="E10" s="5" t="s">
        <v>19</v>
      </c>
      <c r="F10" s="2">
        <f t="shared" si="0"/>
        <v>178</v>
      </c>
      <c r="G10" s="2"/>
    </row>
    <row r="11" ht="14.25" spans="1:7">
      <c r="A11">
        <v>10</v>
      </c>
      <c r="B11" s="2" t="s">
        <v>20</v>
      </c>
      <c r="C11" s="2">
        <v>5000</v>
      </c>
      <c r="D11" s="2">
        <v>1</v>
      </c>
      <c r="E11" s="2" t="s">
        <v>16</v>
      </c>
      <c r="F11" s="2">
        <f t="shared" si="0"/>
        <v>5000</v>
      </c>
      <c r="G11" s="2"/>
    </row>
    <row r="12" ht="14.25" spans="1:6">
      <c r="A12">
        <v>12</v>
      </c>
      <c r="B12" s="2" t="s">
        <v>21</v>
      </c>
      <c r="C12" s="2">
        <v>500</v>
      </c>
      <c r="D12" s="2">
        <v>1</v>
      </c>
      <c r="E12" s="2" t="s">
        <v>12</v>
      </c>
      <c r="F12" s="2">
        <f t="shared" si="0"/>
        <v>500</v>
      </c>
    </row>
    <row r="13" ht="14.25" spans="1:6">
      <c r="A13">
        <v>13</v>
      </c>
      <c r="B13" s="2" t="s">
        <v>22</v>
      </c>
      <c r="C13" s="2">
        <v>125.6</v>
      </c>
      <c r="D13" s="2">
        <v>50</v>
      </c>
      <c r="E13" s="2" t="s">
        <v>9</v>
      </c>
      <c r="F13" s="2">
        <f t="shared" si="0"/>
        <v>6280</v>
      </c>
    </row>
    <row r="14" ht="14.25" spans="1:6">
      <c r="A14">
        <v>14</v>
      </c>
      <c r="B14" s="2" t="s">
        <v>23</v>
      </c>
      <c r="C14" s="2">
        <v>25.75</v>
      </c>
      <c r="D14" s="2">
        <v>4</v>
      </c>
      <c r="E14" s="2" t="s">
        <v>9</v>
      </c>
      <c r="F14" s="2">
        <f t="shared" si="0"/>
        <v>103</v>
      </c>
    </row>
    <row r="15" ht="14.25" spans="1:6">
      <c r="A15">
        <v>15</v>
      </c>
      <c r="B15" s="2" t="s">
        <v>24</v>
      </c>
      <c r="C15" s="2">
        <v>45.7</v>
      </c>
      <c r="D15" s="2">
        <v>28</v>
      </c>
      <c r="E15" s="2" t="s">
        <v>9</v>
      </c>
      <c r="F15" s="2">
        <f t="shared" si="0"/>
        <v>1279.6</v>
      </c>
    </row>
    <row r="16" ht="27" spans="1:6">
      <c r="A16">
        <v>16</v>
      </c>
      <c r="B16" s="6" t="s">
        <v>25</v>
      </c>
      <c r="C16">
        <v>600</v>
      </c>
      <c r="D16">
        <v>32.25</v>
      </c>
      <c r="E16" t="s">
        <v>26</v>
      </c>
      <c r="F16" s="2">
        <f t="shared" si="0"/>
        <v>19350</v>
      </c>
    </row>
    <row r="17" ht="14.25" spans="1:6">
      <c r="A17">
        <v>17</v>
      </c>
      <c r="B17" s="2" t="s">
        <v>27</v>
      </c>
      <c r="C17" s="2">
        <v>120</v>
      </c>
      <c r="D17" s="2">
        <v>36</v>
      </c>
      <c r="E17" s="2" t="s">
        <v>9</v>
      </c>
      <c r="F17" s="2">
        <f t="shared" si="0"/>
        <v>4320</v>
      </c>
    </row>
    <row r="18" ht="14.25" spans="2:6">
      <c r="B18" s="2"/>
      <c r="C18" s="2"/>
      <c r="D18" s="2"/>
      <c r="E18" s="2"/>
      <c r="F18" s="2"/>
    </row>
    <row r="19" ht="14.25" spans="2:6">
      <c r="B19" s="1" t="s">
        <v>28</v>
      </c>
      <c r="C19" s="1"/>
      <c r="D19" s="1"/>
      <c r="E19" s="1"/>
      <c r="F19" s="1"/>
    </row>
    <row r="20" ht="14.25" spans="1:6">
      <c r="A20" t="s">
        <v>1</v>
      </c>
      <c r="B20" s="2" t="s">
        <v>2</v>
      </c>
      <c r="C20" s="2" t="s">
        <v>3</v>
      </c>
      <c r="D20" s="2" t="s">
        <v>4</v>
      </c>
      <c r="E20" s="2" t="s">
        <v>5</v>
      </c>
      <c r="F20" s="2" t="s">
        <v>6</v>
      </c>
    </row>
    <row r="21" ht="14.25" spans="1:14">
      <c r="A21">
        <v>1</v>
      </c>
      <c r="B21" s="2" t="s">
        <v>29</v>
      </c>
      <c r="C21" s="2">
        <v>2450.3</v>
      </c>
      <c r="D21" s="2">
        <v>1</v>
      </c>
      <c r="E21" s="2" t="s">
        <v>16</v>
      </c>
      <c r="F21" s="2">
        <f>D21*C21</f>
        <v>2450.3</v>
      </c>
      <c r="K21" s="1"/>
      <c r="L21" s="1"/>
      <c r="M21" s="1"/>
      <c r="N21" s="1"/>
    </row>
    <row r="22" ht="14.25" spans="1:14">
      <c r="A22">
        <v>2</v>
      </c>
      <c r="B22" s="2" t="s">
        <v>30</v>
      </c>
      <c r="C22" s="2">
        <v>6481.5</v>
      </c>
      <c r="D22" s="2">
        <v>1</v>
      </c>
      <c r="E22" s="2" t="s">
        <v>16</v>
      </c>
      <c r="F22" s="2">
        <f t="shared" ref="F22:F56" si="1">D22*C22</f>
        <v>6481.5</v>
      </c>
      <c r="K22" s="2"/>
      <c r="L22" s="2"/>
      <c r="M22" s="2"/>
      <c r="N22" s="2"/>
    </row>
    <row r="23" ht="14.25" spans="1:14">
      <c r="A23">
        <v>3</v>
      </c>
      <c r="B23" s="2" t="s">
        <v>31</v>
      </c>
      <c r="C23" s="7">
        <v>5169.8</v>
      </c>
      <c r="D23" s="2">
        <v>21</v>
      </c>
      <c r="E23" s="2" t="s">
        <v>16</v>
      </c>
      <c r="F23" s="2">
        <f t="shared" si="1"/>
        <v>108565.8</v>
      </c>
      <c r="K23" s="2"/>
      <c r="L23" s="2"/>
      <c r="M23" s="2"/>
      <c r="N23" s="2"/>
    </row>
    <row r="24" ht="14.25" spans="1:14">
      <c r="A24">
        <v>4</v>
      </c>
      <c r="B24" s="2" t="s">
        <v>32</v>
      </c>
      <c r="C24" s="2">
        <v>60</v>
      </c>
      <c r="D24" s="2">
        <v>1</v>
      </c>
      <c r="E24" s="2" t="s">
        <v>12</v>
      </c>
      <c r="F24" s="2">
        <f t="shared" si="1"/>
        <v>60</v>
      </c>
      <c r="K24" s="2"/>
      <c r="L24" s="2"/>
      <c r="M24" s="2"/>
      <c r="N24" s="2"/>
    </row>
    <row r="25" ht="14.25" spans="1:14">
      <c r="A25">
        <v>5</v>
      </c>
      <c r="B25" s="2" t="s">
        <v>33</v>
      </c>
      <c r="C25" s="2">
        <v>142.55</v>
      </c>
      <c r="D25" s="2">
        <v>120</v>
      </c>
      <c r="E25" s="2" t="s">
        <v>12</v>
      </c>
      <c r="F25" s="2">
        <f t="shared" si="1"/>
        <v>17106</v>
      </c>
      <c r="K25" s="2"/>
      <c r="L25" s="2"/>
      <c r="M25" s="2"/>
      <c r="N25" s="2"/>
    </row>
    <row r="26" ht="14.25" spans="1:14">
      <c r="A26">
        <v>6</v>
      </c>
      <c r="B26" s="2" t="s">
        <v>34</v>
      </c>
      <c r="C26" s="2">
        <v>130</v>
      </c>
      <c r="D26" s="2">
        <v>37</v>
      </c>
      <c r="E26" s="2" t="s">
        <v>12</v>
      </c>
      <c r="F26" s="2">
        <f t="shared" si="1"/>
        <v>4810</v>
      </c>
      <c r="K26" s="2"/>
      <c r="L26" s="2"/>
      <c r="M26" s="2"/>
      <c r="N26" s="2"/>
    </row>
    <row r="27" ht="14.25" spans="1:14">
      <c r="A27">
        <v>7</v>
      </c>
      <c r="B27" s="2" t="s">
        <v>35</v>
      </c>
      <c r="C27" s="2">
        <v>25.6</v>
      </c>
      <c r="D27" s="2">
        <v>15</v>
      </c>
      <c r="E27" s="2" t="s">
        <v>12</v>
      </c>
      <c r="F27" s="2">
        <f t="shared" si="1"/>
        <v>384</v>
      </c>
      <c r="K27" s="2"/>
      <c r="L27" s="2"/>
      <c r="M27" s="2"/>
      <c r="N27" s="2"/>
    </row>
    <row r="28" ht="14.25" spans="1:14">
      <c r="A28">
        <v>8</v>
      </c>
      <c r="B28" s="2" t="s">
        <v>36</v>
      </c>
      <c r="C28" s="2">
        <v>30.9</v>
      </c>
      <c r="D28" s="2">
        <v>3</v>
      </c>
      <c r="E28" s="2" t="s">
        <v>12</v>
      </c>
      <c r="F28" s="2">
        <f t="shared" si="1"/>
        <v>92.7</v>
      </c>
      <c r="K28" s="2"/>
      <c r="L28" s="2"/>
      <c r="M28" s="2"/>
      <c r="N28" s="2"/>
    </row>
    <row r="29" ht="14.25" spans="1:14">
      <c r="A29">
        <v>9</v>
      </c>
      <c r="B29" s="2" t="s">
        <v>37</v>
      </c>
      <c r="C29" s="2">
        <v>39.8</v>
      </c>
      <c r="D29" s="2">
        <v>6</v>
      </c>
      <c r="E29" s="2" t="s">
        <v>12</v>
      </c>
      <c r="F29" s="2">
        <f t="shared" si="1"/>
        <v>238.8</v>
      </c>
      <c r="K29" s="2"/>
      <c r="L29" s="2"/>
      <c r="M29" s="2"/>
      <c r="N29" s="2"/>
    </row>
    <row r="30" ht="14.25" spans="1:14">
      <c r="A30">
        <v>10</v>
      </c>
      <c r="B30" s="2" t="s">
        <v>38</v>
      </c>
      <c r="C30" s="2">
        <v>48.3</v>
      </c>
      <c r="D30" s="2">
        <v>14</v>
      </c>
      <c r="E30" s="2" t="s">
        <v>12</v>
      </c>
      <c r="F30" s="2">
        <f t="shared" si="1"/>
        <v>676.2</v>
      </c>
      <c r="K30" s="2"/>
      <c r="L30" s="2"/>
      <c r="M30" s="2"/>
      <c r="N30" s="2"/>
    </row>
    <row r="31" ht="14.25" spans="1:14">
      <c r="A31">
        <v>11</v>
      </c>
      <c r="B31" s="2" t="s">
        <v>39</v>
      </c>
      <c r="C31" s="2">
        <v>23.32</v>
      </c>
      <c r="D31" s="2">
        <v>260</v>
      </c>
      <c r="E31" s="2" t="s">
        <v>12</v>
      </c>
      <c r="F31" s="2">
        <f t="shared" si="1"/>
        <v>6063.2</v>
      </c>
      <c r="K31" s="2"/>
      <c r="L31" s="2"/>
      <c r="M31" s="2"/>
      <c r="N31" s="2"/>
    </row>
    <row r="32" ht="14.25" spans="1:14">
      <c r="A32">
        <v>12</v>
      </c>
      <c r="B32" s="2" t="s">
        <v>40</v>
      </c>
      <c r="C32" s="2">
        <v>117.8</v>
      </c>
      <c r="D32" s="2">
        <v>2</v>
      </c>
      <c r="E32" s="2" t="s">
        <v>12</v>
      </c>
      <c r="F32" s="2">
        <f t="shared" si="1"/>
        <v>235.6</v>
      </c>
      <c r="K32" s="2"/>
      <c r="L32" s="2"/>
      <c r="M32" s="2"/>
      <c r="N32" s="2"/>
    </row>
    <row r="33" ht="14.25" spans="1:14">
      <c r="A33">
        <v>13</v>
      </c>
      <c r="B33" s="2" t="s">
        <v>41</v>
      </c>
      <c r="C33" s="2">
        <v>23.32</v>
      </c>
      <c r="D33" s="2">
        <v>1</v>
      </c>
      <c r="E33" s="2" t="s">
        <v>12</v>
      </c>
      <c r="F33" s="2">
        <f t="shared" si="1"/>
        <v>23.32</v>
      </c>
      <c r="K33" s="2"/>
      <c r="L33" s="7"/>
      <c r="M33" s="2"/>
      <c r="N33" s="2"/>
    </row>
    <row r="34" ht="14.25" spans="1:14">
      <c r="A34">
        <v>14</v>
      </c>
      <c r="B34" s="2" t="s">
        <v>41</v>
      </c>
      <c r="C34" s="2">
        <v>23.32</v>
      </c>
      <c r="D34" s="2">
        <v>6</v>
      </c>
      <c r="E34" s="2" t="s">
        <v>12</v>
      </c>
      <c r="F34" s="2">
        <f t="shared" si="1"/>
        <v>139.92</v>
      </c>
      <c r="K34" s="2"/>
      <c r="L34" s="2"/>
      <c r="M34" s="2"/>
      <c r="N34" s="2"/>
    </row>
    <row r="35" ht="14.25" spans="1:14">
      <c r="A35">
        <v>15</v>
      </c>
      <c r="B35" s="2" t="s">
        <v>42</v>
      </c>
      <c r="C35" s="2">
        <v>380.25</v>
      </c>
      <c r="D35" s="2">
        <v>182</v>
      </c>
      <c r="E35" s="2" t="s">
        <v>12</v>
      </c>
      <c r="F35" s="2">
        <f t="shared" si="1"/>
        <v>69205.5</v>
      </c>
      <c r="K35" s="2"/>
      <c r="L35" s="2"/>
      <c r="M35" s="2"/>
      <c r="N35" s="2"/>
    </row>
    <row r="36" ht="14.25" spans="1:14">
      <c r="A36">
        <v>16</v>
      </c>
      <c r="B36" s="2" t="s">
        <v>43</v>
      </c>
      <c r="C36" s="2">
        <v>360.3</v>
      </c>
      <c r="D36" s="2">
        <v>34</v>
      </c>
      <c r="E36" s="2" t="s">
        <v>12</v>
      </c>
      <c r="F36" s="2">
        <f t="shared" si="1"/>
        <v>12250.2</v>
      </c>
      <c r="K36" s="2"/>
      <c r="L36" s="2"/>
      <c r="M36" s="2"/>
      <c r="N36" s="2"/>
    </row>
    <row r="37" ht="14.25" spans="1:14">
      <c r="A37">
        <v>17</v>
      </c>
      <c r="B37" s="2" t="s">
        <v>44</v>
      </c>
      <c r="C37" s="2">
        <v>55</v>
      </c>
      <c r="D37" s="2">
        <v>8</v>
      </c>
      <c r="E37" s="2" t="s">
        <v>12</v>
      </c>
      <c r="F37" s="2">
        <f t="shared" si="1"/>
        <v>440</v>
      </c>
      <c r="K37" s="2"/>
      <c r="L37" s="2"/>
      <c r="M37" s="2"/>
      <c r="N37" s="2"/>
    </row>
    <row r="38" ht="14.25" spans="1:14">
      <c r="A38">
        <v>18</v>
      </c>
      <c r="B38" s="2" t="s">
        <v>45</v>
      </c>
      <c r="C38" s="3">
        <v>14.74</v>
      </c>
      <c r="D38" s="2">
        <v>1650</v>
      </c>
      <c r="E38" s="2" t="s">
        <v>9</v>
      </c>
      <c r="F38" s="2">
        <f t="shared" si="1"/>
        <v>24321</v>
      </c>
      <c r="K38" s="2"/>
      <c r="L38" s="2"/>
      <c r="M38" s="2"/>
      <c r="N38" s="2"/>
    </row>
    <row r="39" ht="14.25" spans="1:14">
      <c r="A39">
        <v>19</v>
      </c>
      <c r="B39" s="2" t="s">
        <v>46</v>
      </c>
      <c r="C39" s="3">
        <v>20.12</v>
      </c>
      <c r="D39" s="2">
        <v>150</v>
      </c>
      <c r="E39" s="2" t="s">
        <v>9</v>
      </c>
      <c r="F39" s="2">
        <f t="shared" si="1"/>
        <v>3018</v>
      </c>
      <c r="K39" s="2"/>
      <c r="L39" s="2"/>
      <c r="M39" s="2"/>
      <c r="N39" s="2"/>
    </row>
    <row r="40" ht="14.25" spans="1:14">
      <c r="A40">
        <v>20</v>
      </c>
      <c r="B40" s="2" t="s">
        <v>47</v>
      </c>
      <c r="C40" s="3">
        <v>24.56</v>
      </c>
      <c r="D40" s="2">
        <v>150</v>
      </c>
      <c r="E40" s="2" t="s">
        <v>9</v>
      </c>
      <c r="F40" s="2">
        <f t="shared" si="1"/>
        <v>3684</v>
      </c>
      <c r="K40" s="2"/>
      <c r="L40" s="2"/>
      <c r="M40" s="2"/>
      <c r="N40" s="2"/>
    </row>
    <row r="41" ht="14.25" spans="1:14">
      <c r="A41">
        <v>21</v>
      </c>
      <c r="B41" s="2" t="s">
        <v>48</v>
      </c>
      <c r="C41" s="3">
        <v>29.47</v>
      </c>
      <c r="D41" s="2">
        <v>50</v>
      </c>
      <c r="E41" s="2" t="s">
        <v>9</v>
      </c>
      <c r="F41" s="2">
        <f t="shared" si="1"/>
        <v>1473.5</v>
      </c>
      <c r="K41" s="2"/>
      <c r="L41" s="2"/>
      <c r="M41" s="2"/>
      <c r="N41" s="2"/>
    </row>
    <row r="42" ht="14.25" spans="1:14">
      <c r="A42">
        <v>22</v>
      </c>
      <c r="B42" s="2" t="s">
        <v>49</v>
      </c>
      <c r="C42" s="3">
        <v>18.21</v>
      </c>
      <c r="D42" s="2">
        <v>800</v>
      </c>
      <c r="E42" s="2" t="s">
        <v>9</v>
      </c>
      <c r="F42" s="2">
        <f t="shared" si="1"/>
        <v>14568</v>
      </c>
      <c r="K42" s="2"/>
      <c r="L42" s="2"/>
      <c r="M42" s="2"/>
      <c r="N42" s="2"/>
    </row>
    <row r="43" ht="14.25" spans="1:14">
      <c r="A43">
        <v>23</v>
      </c>
      <c r="B43" s="2" t="s">
        <v>50</v>
      </c>
      <c r="C43" s="3">
        <v>30.36</v>
      </c>
      <c r="D43" s="2">
        <v>60</v>
      </c>
      <c r="E43" s="2" t="s">
        <v>9</v>
      </c>
      <c r="F43" s="2">
        <f t="shared" si="1"/>
        <v>1821.6</v>
      </c>
      <c r="K43" s="2"/>
      <c r="L43" s="2"/>
      <c r="M43" s="2"/>
      <c r="N43" s="2"/>
    </row>
    <row r="44" ht="14.25" spans="1:14">
      <c r="A44">
        <v>24</v>
      </c>
      <c r="B44" s="2" t="s">
        <v>51</v>
      </c>
      <c r="C44" s="3">
        <v>25.01</v>
      </c>
      <c r="D44" s="2">
        <v>900</v>
      </c>
      <c r="E44" s="2" t="s">
        <v>9</v>
      </c>
      <c r="F44" s="2">
        <f t="shared" si="1"/>
        <v>22509</v>
      </c>
      <c r="K44" s="2"/>
      <c r="L44" s="2"/>
      <c r="M44" s="2"/>
      <c r="N44" s="2"/>
    </row>
    <row r="45" ht="14.25" spans="1:14">
      <c r="A45">
        <v>25</v>
      </c>
      <c r="B45" s="2" t="s">
        <v>52</v>
      </c>
      <c r="C45" s="3">
        <v>50.01</v>
      </c>
      <c r="D45" s="2">
        <v>150</v>
      </c>
      <c r="E45" s="2" t="s">
        <v>9</v>
      </c>
      <c r="F45" s="2">
        <f t="shared" si="1"/>
        <v>7501.5</v>
      </c>
      <c r="K45" s="2"/>
      <c r="L45" s="2"/>
      <c r="M45" s="2"/>
      <c r="N45" s="2"/>
    </row>
    <row r="46" ht="14.25" spans="1:14">
      <c r="A46">
        <v>26</v>
      </c>
      <c r="B46" s="2" t="s">
        <v>53</v>
      </c>
      <c r="C46" s="3">
        <v>38.21</v>
      </c>
      <c r="D46" s="2">
        <v>100</v>
      </c>
      <c r="E46" s="2" t="s">
        <v>9</v>
      </c>
      <c r="F46" s="2">
        <f t="shared" si="1"/>
        <v>3821</v>
      </c>
      <c r="K46" s="2"/>
      <c r="L46" s="2"/>
      <c r="M46" s="2"/>
      <c r="N46" s="2"/>
    </row>
    <row r="47" ht="14.25" spans="1:14">
      <c r="A47">
        <v>27</v>
      </c>
      <c r="B47" s="2" t="s">
        <v>54</v>
      </c>
      <c r="C47" s="3">
        <v>130.99</v>
      </c>
      <c r="D47" s="2">
        <v>50</v>
      </c>
      <c r="E47" s="2" t="s">
        <v>9</v>
      </c>
      <c r="F47" s="2">
        <f t="shared" si="1"/>
        <v>6549.5</v>
      </c>
      <c r="K47" s="2"/>
      <c r="L47" s="2"/>
      <c r="M47" s="2"/>
      <c r="N47" s="2"/>
    </row>
    <row r="48" ht="14.25" spans="1:6">
      <c r="A48">
        <v>28</v>
      </c>
      <c r="B48" s="2" t="s">
        <v>55</v>
      </c>
      <c r="C48" s="3">
        <v>104.19</v>
      </c>
      <c r="D48" s="2">
        <v>30</v>
      </c>
      <c r="E48" s="2" t="s">
        <v>9</v>
      </c>
      <c r="F48" s="2">
        <f t="shared" si="1"/>
        <v>3125.7</v>
      </c>
    </row>
    <row r="49" ht="14.25" spans="1:6">
      <c r="A49">
        <v>29</v>
      </c>
      <c r="B49" s="2" t="s">
        <v>56</v>
      </c>
      <c r="C49" s="3">
        <v>8.91</v>
      </c>
      <c r="D49" s="2">
        <v>2000</v>
      </c>
      <c r="E49" s="2" t="s">
        <v>9</v>
      </c>
      <c r="F49" s="2">
        <f t="shared" si="1"/>
        <v>17820</v>
      </c>
    </row>
    <row r="50" ht="14.25" spans="1:6">
      <c r="A50">
        <v>30</v>
      </c>
      <c r="B50" s="2" t="s">
        <v>57</v>
      </c>
      <c r="C50" s="3">
        <v>9.79</v>
      </c>
      <c r="D50" s="2">
        <v>1000</v>
      </c>
      <c r="E50" s="2" t="s">
        <v>9</v>
      </c>
      <c r="F50" s="2">
        <f t="shared" si="1"/>
        <v>9790</v>
      </c>
    </row>
    <row r="51" ht="14.25" spans="1:6">
      <c r="A51">
        <v>31</v>
      </c>
      <c r="B51" s="2" t="s">
        <v>58</v>
      </c>
      <c r="C51" s="3">
        <v>12.51</v>
      </c>
      <c r="D51" s="2">
        <v>100</v>
      </c>
      <c r="E51" s="2" t="s">
        <v>9</v>
      </c>
      <c r="F51" s="2">
        <f t="shared" si="1"/>
        <v>1251</v>
      </c>
    </row>
    <row r="52" ht="14.25" spans="1:6">
      <c r="A52">
        <v>32</v>
      </c>
      <c r="B52" s="2" t="s">
        <v>59</v>
      </c>
      <c r="C52" s="3">
        <v>43.44</v>
      </c>
      <c r="D52" s="2">
        <v>50</v>
      </c>
      <c r="E52" s="2" t="s">
        <v>9</v>
      </c>
      <c r="F52" s="2">
        <f t="shared" si="1"/>
        <v>2172</v>
      </c>
    </row>
    <row r="53" ht="14.25" spans="1:6">
      <c r="A53">
        <v>33</v>
      </c>
      <c r="B53" s="2" t="s">
        <v>60</v>
      </c>
      <c r="C53" s="3">
        <v>182.06</v>
      </c>
      <c r="D53" s="2">
        <v>30</v>
      </c>
      <c r="E53" s="2" t="s">
        <v>9</v>
      </c>
      <c r="F53" s="2">
        <f t="shared" si="1"/>
        <v>5461.8</v>
      </c>
    </row>
    <row r="54" ht="14.25" spans="1:6">
      <c r="A54">
        <v>34</v>
      </c>
      <c r="B54" s="2" t="s">
        <v>61</v>
      </c>
      <c r="C54" s="3">
        <v>122.31</v>
      </c>
      <c r="D54" s="2">
        <v>150</v>
      </c>
      <c r="E54" s="2" t="s">
        <v>9</v>
      </c>
      <c r="F54" s="2">
        <f t="shared" si="1"/>
        <v>18346.5</v>
      </c>
    </row>
    <row r="55" ht="14.25" spans="1:6">
      <c r="A55">
        <v>35</v>
      </c>
      <c r="B55" s="2" t="s">
        <v>62</v>
      </c>
      <c r="C55" s="2">
        <v>100</v>
      </c>
      <c r="D55" s="2">
        <v>24</v>
      </c>
      <c r="E55" s="2" t="s">
        <v>63</v>
      </c>
      <c r="F55" s="2">
        <f t="shared" si="1"/>
        <v>2400</v>
      </c>
    </row>
    <row r="56" ht="14.25" spans="1:6">
      <c r="A56">
        <v>36</v>
      </c>
      <c r="B56" s="2" t="s">
        <v>64</v>
      </c>
      <c r="C56" s="2">
        <v>800</v>
      </c>
      <c r="D56" s="2">
        <v>12</v>
      </c>
      <c r="E56" s="2" t="s">
        <v>19</v>
      </c>
      <c r="F56" s="2">
        <f t="shared" si="1"/>
        <v>9600</v>
      </c>
    </row>
    <row r="57" ht="14.25" spans="2:6">
      <c r="B57" s="2"/>
      <c r="C57" s="2"/>
      <c r="D57" s="2"/>
      <c r="E57" s="2"/>
      <c r="F57" s="2"/>
    </row>
    <row r="58" ht="14.25" spans="1:6">
      <c r="A58" s="8" t="s">
        <v>65</v>
      </c>
      <c r="B58" s="8"/>
      <c r="C58" s="8"/>
      <c r="D58" s="8"/>
      <c r="E58" s="2"/>
      <c r="F58" s="2">
        <f>SUM(F21:F56,F3:F17)</f>
        <v>441992.25</v>
      </c>
    </row>
    <row r="59" ht="14.25" spans="2:6">
      <c r="B59" s="2"/>
      <c r="C59" s="2"/>
      <c r="D59" s="2"/>
      <c r="E59" s="2"/>
      <c r="F59" s="2"/>
    </row>
    <row r="60" ht="14.25" spans="2:6">
      <c r="B60" s="2" t="s">
        <v>66</v>
      </c>
      <c r="C60" s="2"/>
      <c r="D60" s="2"/>
      <c r="E60" s="2"/>
      <c r="F60" s="2">
        <f>F58*0.1</f>
        <v>44199.225</v>
      </c>
    </row>
    <row r="61" ht="14.25" spans="2:6">
      <c r="B61" s="2" t="s">
        <v>67</v>
      </c>
      <c r="C61" s="2"/>
      <c r="D61" s="2"/>
      <c r="E61" s="2"/>
      <c r="F61" s="2">
        <f>F58*0.02889</f>
        <v>12769.1561025</v>
      </c>
    </row>
    <row r="62" ht="14.25" spans="2:6">
      <c r="B62" s="2" t="s">
        <v>68</v>
      </c>
      <c r="C62" s="2"/>
      <c r="D62" s="2"/>
      <c r="E62" s="2"/>
      <c r="F62" s="2">
        <f>F58*0.0275</f>
        <v>12154.786875</v>
      </c>
    </row>
    <row r="63" ht="14.25" spans="2:6">
      <c r="B63" s="2" t="s">
        <v>69</v>
      </c>
      <c r="C63" s="2"/>
      <c r="D63" s="2"/>
      <c r="E63" s="2"/>
      <c r="F63" s="2">
        <f>SUM(F58:F62)</f>
        <v>511115.4179775</v>
      </c>
    </row>
    <row r="64" ht="14.25" spans="2:6">
      <c r="B64" s="2" t="s">
        <v>70</v>
      </c>
      <c r="C64" s="2"/>
      <c r="D64" s="2"/>
      <c r="E64" s="2"/>
      <c r="F64" s="2">
        <f>F63*0.1176</f>
        <v>60107.173154154</v>
      </c>
    </row>
    <row r="65" ht="14.25" spans="2:6">
      <c r="B65" s="2" t="s">
        <v>71</v>
      </c>
      <c r="C65" s="2"/>
      <c r="D65" s="2"/>
      <c r="E65" s="2"/>
      <c r="F65" s="2">
        <f>F63*0.004</f>
        <v>2044.46167191</v>
      </c>
    </row>
    <row r="66" ht="14.25" spans="2:6">
      <c r="B66" s="2" t="s">
        <v>6</v>
      </c>
      <c r="C66" s="2"/>
      <c r="D66" s="2"/>
      <c r="E66" s="2"/>
      <c r="F66" s="2">
        <f>SUM(F63:F65)</f>
        <v>573267.052803564</v>
      </c>
    </row>
  </sheetData>
  <mergeCells count="4">
    <mergeCell ref="B1:F1"/>
    <mergeCell ref="B19:F19"/>
    <mergeCell ref="K21:N21"/>
    <mergeCell ref="A58:D5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银江</dc:creator>
  <cp:lastModifiedBy>正直好汉</cp:lastModifiedBy>
  <dcterms:created xsi:type="dcterms:W3CDTF">2023-05-10T07:56:00Z</dcterms:created>
  <dcterms:modified xsi:type="dcterms:W3CDTF">2023-05-12T00:37:23Z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4B68A17D6D6D48EE9012BF22FF02BC3B</vt:lpwstr>
  </property>
  <property fmtid="{D5CDD505-2E9C-101B-9397-08002B2CF9AE}" pid="3" name="KSOProductBuildVer">
    <vt:lpwstr>2052-11.1.0.12763</vt:lpwstr>
  </property>
</Properties>
</file>